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etpub\wwwroot\kssos_TEST\elections\16elec\"/>
    </mc:Choice>
  </mc:AlternateContent>
  <bookViews>
    <workbookView xWindow="0" yWindow="0" windowWidth="21570" windowHeight="841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1" l="1"/>
  <c r="G101" i="1"/>
  <c r="D21" i="1"/>
  <c r="G21" i="1"/>
  <c r="G41" i="1"/>
  <c r="G30" i="1"/>
  <c r="D28" i="1"/>
  <c r="G28" i="1"/>
  <c r="C41" i="1"/>
  <c r="D41" i="1" s="1"/>
  <c r="D98" i="1"/>
  <c r="G98" i="1"/>
  <c r="G100" i="1" l="1"/>
  <c r="G6" i="1"/>
  <c r="G88" i="1"/>
  <c r="D91" i="1"/>
  <c r="G91" i="1"/>
  <c r="G86" i="1"/>
  <c r="F56" i="1"/>
  <c r="D56" i="1" s="1"/>
  <c r="D25" i="1"/>
  <c r="G25" i="1"/>
  <c r="G79" i="1"/>
  <c r="D80" i="1"/>
  <c r="G80" i="1"/>
  <c r="G66" i="1"/>
  <c r="D62" i="1"/>
  <c r="G62" i="1"/>
  <c r="D83" i="1"/>
  <c r="G83" i="1"/>
  <c r="G60" i="1"/>
  <c r="D14" i="1"/>
  <c r="G14" i="1"/>
  <c r="D34" i="1"/>
  <c r="G34" i="1"/>
  <c r="G73" i="1"/>
  <c r="G53" i="1"/>
  <c r="C53" i="1"/>
  <c r="D53" i="1" s="1"/>
  <c r="D30" i="1"/>
  <c r="G92" i="1"/>
  <c r="C92" i="1"/>
  <c r="D92" i="1" s="1"/>
  <c r="G84" i="1"/>
  <c r="G93" i="1"/>
  <c r="D93" i="1"/>
  <c r="G111" i="1"/>
  <c r="D111" i="1"/>
  <c r="G110" i="1"/>
  <c r="D110" i="1"/>
  <c r="G109" i="1"/>
  <c r="D109" i="1"/>
  <c r="G108" i="1"/>
  <c r="D108" i="1"/>
  <c r="G107" i="1"/>
  <c r="D107" i="1"/>
  <c r="D106" i="1"/>
  <c r="G106" i="1"/>
  <c r="G105" i="1"/>
  <c r="D105" i="1"/>
  <c r="G102" i="1"/>
  <c r="D102" i="1"/>
  <c r="G97" i="1"/>
  <c r="D97" i="1"/>
  <c r="D89" i="1"/>
  <c r="G89" i="1"/>
  <c r="D88" i="1"/>
  <c r="D86" i="1"/>
  <c r="D84" i="1"/>
  <c r="G82" i="1"/>
  <c r="D82" i="1"/>
  <c r="G81" i="1"/>
  <c r="D81" i="1"/>
  <c r="D79" i="1"/>
  <c r="D78" i="1"/>
  <c r="G77" i="1"/>
  <c r="D77" i="1"/>
  <c r="G76" i="1"/>
  <c r="D76" i="1"/>
  <c r="G75" i="1"/>
  <c r="D75" i="1"/>
  <c r="D74" i="1"/>
  <c r="G74" i="1"/>
  <c r="D73" i="1"/>
  <c r="G72" i="1"/>
  <c r="D72" i="1"/>
  <c r="G71" i="1"/>
  <c r="D71" i="1"/>
  <c r="G68" i="1"/>
  <c r="D68" i="1"/>
  <c r="D67" i="1"/>
  <c r="G67" i="1"/>
  <c r="D66" i="1"/>
  <c r="G65" i="1"/>
  <c r="D65" i="1"/>
  <c r="D60" i="1"/>
  <c r="D59" i="1"/>
  <c r="G58" i="1"/>
  <c r="D58" i="1"/>
  <c r="D57" i="1"/>
  <c r="G57" i="1"/>
  <c r="G55" i="1"/>
  <c r="D55" i="1"/>
  <c r="G54" i="1"/>
  <c r="D54" i="1"/>
  <c r="G52" i="1"/>
  <c r="D52" i="1"/>
  <c r="G51" i="1"/>
  <c r="D51" i="1"/>
  <c r="G47" i="1"/>
  <c r="D47" i="1"/>
  <c r="G46" i="1"/>
  <c r="D46" i="1"/>
  <c r="G45" i="1"/>
  <c r="D45" i="1"/>
  <c r="G44" i="1"/>
  <c r="D44" i="1"/>
  <c r="G43" i="1"/>
  <c r="D43" i="1"/>
  <c r="G42" i="1"/>
  <c r="D42" i="1"/>
  <c r="G40" i="1"/>
  <c r="D40" i="1"/>
  <c r="G78" i="1"/>
  <c r="G38" i="1"/>
  <c r="D38" i="1"/>
  <c r="G37" i="1"/>
  <c r="D37" i="1"/>
  <c r="G35" i="1"/>
  <c r="D35" i="1"/>
  <c r="G33" i="1"/>
  <c r="D33" i="1"/>
  <c r="G99" i="1"/>
  <c r="D99" i="1"/>
  <c r="G29" i="1"/>
  <c r="D29" i="1"/>
  <c r="G26" i="1"/>
  <c r="D26" i="1"/>
  <c r="G94" i="1"/>
  <c r="D94" i="1"/>
  <c r="G23" i="1"/>
  <c r="D23" i="1"/>
  <c r="G22" i="1"/>
  <c r="D22" i="1"/>
  <c r="G20" i="1"/>
  <c r="D20" i="1"/>
  <c r="G18" i="1"/>
  <c r="D18" i="1"/>
  <c r="G59" i="1"/>
  <c r="G17" i="1"/>
  <c r="D17" i="1"/>
  <c r="G16" i="1"/>
  <c r="D16" i="1"/>
  <c r="G15" i="1"/>
  <c r="D15" i="1"/>
  <c r="G13" i="1"/>
  <c r="D13" i="1"/>
  <c r="G12" i="1"/>
  <c r="D12" i="1"/>
  <c r="G11" i="1"/>
  <c r="D11" i="1"/>
  <c r="G10" i="1"/>
  <c r="D7" i="1"/>
  <c r="D10" i="1"/>
  <c r="G7" i="1"/>
  <c r="G56" i="1" l="1"/>
  <c r="D6" i="1"/>
  <c r="G5" i="1"/>
  <c r="D5" i="1"/>
  <c r="G87" i="1"/>
  <c r="D87" i="1"/>
  <c r="G4" i="1"/>
  <c r="D4" i="1"/>
  <c r="G31" i="1"/>
  <c r="D31" i="1"/>
  <c r="G19" i="1"/>
  <c r="D19" i="1"/>
  <c r="G50" i="1"/>
  <c r="D50" i="1"/>
  <c r="G61" i="1"/>
  <c r="D61" i="1"/>
  <c r="G63" i="1"/>
  <c r="D63" i="1"/>
  <c r="G36" i="1"/>
  <c r="D36" i="1"/>
  <c r="G27" i="1"/>
  <c r="D27" i="1"/>
  <c r="G39" i="1"/>
  <c r="D39" i="1"/>
  <c r="G8" i="1"/>
  <c r="D8" i="1"/>
  <c r="G3" i="1"/>
  <c r="D3" i="1"/>
  <c r="G70" i="1"/>
  <c r="D70" i="1"/>
  <c r="G9" i="1"/>
  <c r="D9" i="1"/>
  <c r="D24" i="1"/>
  <c r="D32" i="1"/>
  <c r="D64" i="1"/>
  <c r="D69" i="1"/>
  <c r="D85" i="1"/>
  <c r="D90" i="1"/>
  <c r="D100" i="1"/>
  <c r="D103" i="1"/>
  <c r="D104" i="1"/>
  <c r="G24" i="1"/>
  <c r="G69" i="1"/>
  <c r="G32" i="1"/>
  <c r="G90" i="1"/>
  <c r="G85" i="1"/>
  <c r="G64" i="1"/>
  <c r="G103" i="1"/>
  <c r="F113" i="1"/>
  <c r="E113" i="1"/>
  <c r="C113" i="1"/>
  <c r="G104" i="1"/>
  <c r="D113" i="1" l="1"/>
  <c r="B113" i="1"/>
  <c r="G113" i="1" s="1"/>
</calcChain>
</file>

<file path=xl/sharedStrings.xml><?xml version="1.0" encoding="utf-8"?>
<sst xmlns="http://schemas.openxmlformats.org/spreadsheetml/2006/main" count="145" uniqueCount="117">
  <si>
    <t>Allen</t>
  </si>
  <si>
    <t>Total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</si>
  <si>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</si>
  <si>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</si>
  <si>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</si>
  <si>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</si>
  <si>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</si>
  <si>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</si>
  <si>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</si>
  <si>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</si>
  <si>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</si>
  <si>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</si>
  <si>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</si>
  <si>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</si>
  <si>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</si>
  <si>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</si>
  <si>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</si>
  <si>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</si>
  <si>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</si>
  <si>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</si>
  <si>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</si>
  <si>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</si>
  <si>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</si>
  <si>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</si>
  <si>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</si>
  <si>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</si>
  <si>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</si>
  <si>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</si>
  <si>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</si>
  <si>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</si>
  <si>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</si>
  <si>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</si>
  <si>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</si>
  <si>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</si>
  <si>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</si>
  <si>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</si>
  <si>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</si>
  <si>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</si>
  <si>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</si>
  <si>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</si>
  <si>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</si>
  <si>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</si>
  <si>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</si>
  <si>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</si>
  <si>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</si>
  <si>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</si>
  <si>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</si>
  <si>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</si>
  <si>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</si>
  <si>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</si>
  <si>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</si>
  <si>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</si>
  <si>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</si>
  <si>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</si>
  <si>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</si>
  <si>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</si>
  <si>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</si>
  <si>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</si>
  <si>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</si>
  <si>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</si>
  <si>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</si>
  <si>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</si>
  <si>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</si>
  <si>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</si>
  <si>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</si>
  <si>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</si>
  <si>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</si>
  <si>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</si>
  <si>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</si>
  <si>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</si>
  <si>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</si>
  <si>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</si>
  <si>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</si>
  <si>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</si>
  <si>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</si>
  <si>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</si>
  <si>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</si>
  <si>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</si>
  <si>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</si>
  <si>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</si>
  <si>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</si>
  <si>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</si>
  <si>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</si>
  <si>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</si>
  <si>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</si>
  <si>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</si>
  <si>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</si>
  <si>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</si>
  <si>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</si>
  <si>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</si>
  <si>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</si>
  <si>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</si>
  <si>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</si>
  <si>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</si>
  <si>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</si>
  <si>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</si>
  <si>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</si>
  <si>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</si>
  <si>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</si>
  <si>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</si>
  <si>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</si>
  <si>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</si>
  <si>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</si>
  <si>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</si>
  <si>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</si>
  <si>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</si>
  <si>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COUNTY</t>
  </si>
  <si>
    <t>REGISTERED</t>
  </si>
  <si>
    <t>VOTERS</t>
  </si>
  <si>
    <t>ADVANCE</t>
  </si>
  <si>
    <t>PERCENT</t>
  </si>
  <si>
    <t>OF TOTAL VOTES</t>
  </si>
  <si>
    <t>PROVISIONAL</t>
  </si>
  <si>
    <t>VOTES</t>
  </si>
  <si>
    <t>TOTAL VOTES</t>
  </si>
  <si>
    <t>CAST</t>
  </si>
  <si>
    <t>TURNOUT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</si>
</sst>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43" fontId="3" fillId="0" borderId="0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0" fillId="0" borderId="0" xfId="0" applyBorder="1"/>
    <xf numFmtId="3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workbookViewId="0"/>
  </sheetViews>
  <sheetFormatPr defaultRowHeight="15" x14ac:dyDescent="0.25"/>
  <cols>
    <col min="1" max="1" width="13.7109375" style="3" bestFit="1" customWidth="1"/>
    <col min="2" max="2" width="13.140625" style="5" bestFit="1" customWidth="1"/>
    <col min="3" max="3" width="11.140625" style="5" bestFit="1" customWidth="1"/>
    <col min="4" max="4" width="17.28515625" style="5" bestFit="1" customWidth="1"/>
    <col min="5" max="5" width="14.7109375" style="5" bestFit="1" customWidth="1"/>
    <col min="6" max="6" width="14.28515625" style="5" bestFit="1" customWidth="1"/>
    <col min="7" max="7" width="11.28515625" style="5" bestFit="1" customWidth="1"/>
    <col min="8" max="16384" width="9.140625" style="3"/>
  </cols>
  <sheetData>
    <row r="1" spans="1:7" s="2" customFormat="1" x14ac:dyDescent="0.25">
      <c r="A1" s="2" t="s">
        <v>106</v>
      </c>
      <c r="B1" s="2" t="s">
        <v>107</v>
      </c>
      <c r="C1" s="2" t="s">
        <v>109</v>
      </c>
      <c r="D1" s="2" t="s">
        <v>110</v>
      </c>
      <c r="E1" s="2" t="s">
        <v>112</v>
      </c>
      <c r="F1" s="2" t="s">
        <v>114</v>
      </c>
      <c r="G1" s="2" t="s">
        <v>110</v>
      </c>
    </row>
    <row r="2" spans="1:7" s="2" customFormat="1" x14ac:dyDescent="0.25">
      <c r="A2" s="1"/>
      <c r="B2" s="2" t="s">
        <v>108</v>
      </c>
      <c r="C2" s="2" t="s">
        <v>108</v>
      </c>
      <c r="D2" s="2" t="s">
        <v>111</v>
      </c>
      <c r="E2" s="2" t="s">
        <v>113</v>
      </c>
      <c r="F2" s="2" t="s">
        <v>115</v>
      </c>
      <c r="G2" s="2" t="s">
        <v>116</v>
      </c>
    </row>
    <row r="3" spans="1:7" x14ac:dyDescent="0.25">
      <c r="A3" s="3" t="s">
        <v>0</v>
      </c>
      <c r="B3" s="4">
        <v>8347</v>
      </c>
      <c r="C3" s="5">
        <v>427</v>
      </c>
      <c r="D3" s="6">
        <f t="shared" ref="D3:D21" si="0">C3/F3</f>
        <v>0.18977777777777777</v>
      </c>
      <c r="E3" s="5">
        <v>37</v>
      </c>
      <c r="F3" s="7">
        <v>2250</v>
      </c>
      <c r="G3" s="6">
        <f t="shared" ref="G3:G21" si="1">F3/B3</f>
        <v>0.26955792500299508</v>
      </c>
    </row>
    <row r="4" spans="1:7" x14ac:dyDescent="0.25">
      <c r="A4" s="3" t="s">
        <v>2</v>
      </c>
      <c r="B4" s="4">
        <v>5274</v>
      </c>
      <c r="C4" s="5">
        <v>91</v>
      </c>
      <c r="D4" s="6">
        <f t="shared" si="0"/>
        <v>0.10556844547563805</v>
      </c>
      <c r="E4" s="5">
        <v>10</v>
      </c>
      <c r="F4" s="5">
        <v>862</v>
      </c>
      <c r="G4" s="6">
        <f t="shared" si="1"/>
        <v>0.16344330678801669</v>
      </c>
    </row>
    <row r="5" spans="1:7" x14ac:dyDescent="0.25">
      <c r="A5" s="8" t="s">
        <v>3</v>
      </c>
      <c r="B5" s="4">
        <v>10922</v>
      </c>
      <c r="C5" s="5">
        <v>351</v>
      </c>
      <c r="D5" s="6">
        <f t="shared" si="0"/>
        <v>0.12694394213381555</v>
      </c>
      <c r="E5" s="9">
        <v>119</v>
      </c>
      <c r="F5" s="7">
        <v>2765</v>
      </c>
      <c r="G5" s="6">
        <f t="shared" si="1"/>
        <v>0.25315876213147775</v>
      </c>
    </row>
    <row r="6" spans="1:7" x14ac:dyDescent="0.25">
      <c r="A6" s="8" t="s">
        <v>4</v>
      </c>
      <c r="B6" s="4">
        <v>2902</v>
      </c>
      <c r="C6" s="5">
        <v>176</v>
      </c>
      <c r="D6" s="10">
        <f t="shared" si="0"/>
        <v>0.11756847027388109</v>
      </c>
      <c r="E6" s="5">
        <v>20</v>
      </c>
      <c r="F6" s="11">
        <v>1497</v>
      </c>
      <c r="G6" s="6">
        <f t="shared" si="1"/>
        <v>0.51585113714679531</v>
      </c>
    </row>
    <row r="7" spans="1:7" x14ac:dyDescent="0.25">
      <c r="A7" s="3" t="s">
        <v>5</v>
      </c>
      <c r="B7" s="4">
        <v>17075</v>
      </c>
      <c r="C7" s="5">
        <v>817</v>
      </c>
      <c r="D7" s="6">
        <f t="shared" si="0"/>
        <v>0.15591603053435116</v>
      </c>
      <c r="E7" s="5">
        <v>75</v>
      </c>
      <c r="F7" s="7">
        <v>5240</v>
      </c>
      <c r="G7" s="6">
        <f t="shared" si="1"/>
        <v>0.30688140556368959</v>
      </c>
    </row>
    <row r="8" spans="1:7" x14ac:dyDescent="0.25">
      <c r="A8" s="3" t="s">
        <v>6</v>
      </c>
      <c r="B8" s="4">
        <v>11365</v>
      </c>
      <c r="C8" s="5">
        <v>572</v>
      </c>
      <c r="D8" s="6">
        <f t="shared" si="0"/>
        <v>0.22265472946671858</v>
      </c>
      <c r="E8" s="5">
        <v>62</v>
      </c>
      <c r="F8" s="5">
        <v>2569</v>
      </c>
      <c r="G8" s="6">
        <f t="shared" si="1"/>
        <v>0.22604487461504619</v>
      </c>
    </row>
    <row r="9" spans="1:7" x14ac:dyDescent="0.25">
      <c r="A9" s="3" t="s">
        <v>7</v>
      </c>
      <c r="B9" s="4">
        <v>5961</v>
      </c>
      <c r="C9" s="5">
        <v>403</v>
      </c>
      <c r="D9" s="6">
        <f t="shared" si="0"/>
        <v>0.19347095535285647</v>
      </c>
      <c r="E9" s="5">
        <v>88</v>
      </c>
      <c r="F9" s="7">
        <v>2083</v>
      </c>
      <c r="G9" s="6">
        <f t="shared" si="1"/>
        <v>0.34943801375608119</v>
      </c>
    </row>
    <row r="10" spans="1:7" x14ac:dyDescent="0.25">
      <c r="A10" s="3" t="s">
        <v>8</v>
      </c>
      <c r="B10" s="4">
        <v>40614</v>
      </c>
      <c r="C10" s="7">
        <v>1814</v>
      </c>
      <c r="D10" s="6">
        <f t="shared" si="0"/>
        <v>0.16276357110812023</v>
      </c>
      <c r="E10" s="5">
        <v>235</v>
      </c>
      <c r="F10" s="7">
        <v>11145</v>
      </c>
      <c r="G10" s="6">
        <f t="shared" si="1"/>
        <v>0.27441276407150245</v>
      </c>
    </row>
    <row r="11" spans="1:7" x14ac:dyDescent="0.25">
      <c r="A11" s="3" t="s">
        <v>9</v>
      </c>
      <c r="B11" s="4">
        <v>1798</v>
      </c>
      <c r="C11" s="5">
        <v>263</v>
      </c>
      <c r="D11" s="6">
        <f t="shared" si="0"/>
        <v>0.28008519701810436</v>
      </c>
      <c r="E11" s="5">
        <v>7</v>
      </c>
      <c r="F11" s="5">
        <v>939</v>
      </c>
      <c r="G11" s="6">
        <f t="shared" si="1"/>
        <v>0.52224694104560621</v>
      </c>
    </row>
    <row r="12" spans="1:7" x14ac:dyDescent="0.25">
      <c r="A12" s="3" t="s">
        <v>10</v>
      </c>
      <c r="B12" s="4">
        <v>2272</v>
      </c>
      <c r="C12" s="5">
        <v>150</v>
      </c>
      <c r="D12" s="6">
        <f t="shared" si="0"/>
        <v>0.16181229773462782</v>
      </c>
      <c r="E12" s="5">
        <v>12</v>
      </c>
      <c r="F12" s="5">
        <v>927</v>
      </c>
      <c r="G12" s="6">
        <f t="shared" si="1"/>
        <v>0.40801056338028169</v>
      </c>
    </row>
    <row r="13" spans="1:7" x14ac:dyDescent="0.25">
      <c r="A13" s="3" t="s">
        <v>11</v>
      </c>
      <c r="B13" s="4">
        <v>16555</v>
      </c>
      <c r="C13" s="5">
        <v>535</v>
      </c>
      <c r="D13" s="6">
        <f t="shared" si="0"/>
        <v>0.22226838388034897</v>
      </c>
      <c r="E13" s="5">
        <v>42</v>
      </c>
      <c r="F13" s="7">
        <v>2407</v>
      </c>
      <c r="G13" s="6">
        <f t="shared" si="1"/>
        <v>0.14539414074297796</v>
      </c>
    </row>
    <row r="14" spans="1:7" x14ac:dyDescent="0.25">
      <c r="A14" s="8" t="s">
        <v>12</v>
      </c>
      <c r="B14" s="4">
        <v>1873</v>
      </c>
      <c r="C14" s="9">
        <v>302</v>
      </c>
      <c r="D14" s="6">
        <f t="shared" si="0"/>
        <v>0.27355072463768115</v>
      </c>
      <c r="E14" s="9">
        <v>13</v>
      </c>
      <c r="F14" s="11">
        <v>1104</v>
      </c>
      <c r="G14" s="6">
        <f t="shared" si="1"/>
        <v>0.589428723972237</v>
      </c>
    </row>
    <row r="15" spans="1:7" x14ac:dyDescent="0.25">
      <c r="A15" s="3" t="s">
        <v>13</v>
      </c>
      <c r="B15" s="4">
        <v>1450</v>
      </c>
      <c r="C15" s="5">
        <v>107</v>
      </c>
      <c r="D15" s="6">
        <f t="shared" si="0"/>
        <v>0.1917562724014337</v>
      </c>
      <c r="E15" s="5">
        <v>19</v>
      </c>
      <c r="F15" s="5">
        <v>558</v>
      </c>
      <c r="G15" s="6">
        <f t="shared" si="1"/>
        <v>0.38482758620689655</v>
      </c>
    </row>
    <row r="16" spans="1:7" x14ac:dyDescent="0.25">
      <c r="A16" s="8" t="s">
        <v>14</v>
      </c>
      <c r="B16" s="4">
        <v>5649</v>
      </c>
      <c r="C16" s="5">
        <v>520</v>
      </c>
      <c r="D16" s="10">
        <f t="shared" si="0"/>
        <v>0.23370786516853934</v>
      </c>
      <c r="E16" s="5">
        <v>2</v>
      </c>
      <c r="F16" s="11">
        <v>2225</v>
      </c>
      <c r="G16" s="6">
        <f t="shared" si="1"/>
        <v>0.39387502212781023</v>
      </c>
    </row>
    <row r="17" spans="1:7" x14ac:dyDescent="0.25">
      <c r="A17" s="3" t="s">
        <v>15</v>
      </c>
      <c r="B17" s="4">
        <v>5900</v>
      </c>
      <c r="C17" s="5">
        <v>293</v>
      </c>
      <c r="D17" s="6">
        <f t="shared" si="0"/>
        <v>0.14686716791979951</v>
      </c>
      <c r="E17" s="5">
        <v>52</v>
      </c>
      <c r="F17" s="7">
        <v>1995</v>
      </c>
      <c r="G17" s="6">
        <f t="shared" si="1"/>
        <v>0.33813559322033898</v>
      </c>
    </row>
    <row r="18" spans="1:7" x14ac:dyDescent="0.25">
      <c r="A18" s="3" t="s">
        <v>16</v>
      </c>
      <c r="B18" s="4">
        <v>6040</v>
      </c>
      <c r="C18" s="5">
        <v>392</v>
      </c>
      <c r="D18" s="6">
        <f t="shared" si="0"/>
        <v>0.20395421436004163</v>
      </c>
      <c r="E18" s="5">
        <v>29</v>
      </c>
      <c r="F18" s="5">
        <v>1922</v>
      </c>
      <c r="G18" s="6">
        <f t="shared" si="1"/>
        <v>0.31821192052980135</v>
      </c>
    </row>
    <row r="19" spans="1:7" x14ac:dyDescent="0.25">
      <c r="A19" s="3" t="s">
        <v>17</v>
      </c>
      <c r="B19" s="4">
        <v>1134</v>
      </c>
      <c r="C19" s="5">
        <v>44</v>
      </c>
      <c r="D19" s="6">
        <f t="shared" si="0"/>
        <v>7.3211314475873548E-2</v>
      </c>
      <c r="E19" s="5">
        <v>15</v>
      </c>
      <c r="F19" s="5">
        <v>601</v>
      </c>
      <c r="G19" s="6">
        <f t="shared" si="1"/>
        <v>0.5299823633156967</v>
      </c>
    </row>
    <row r="20" spans="1:7" x14ac:dyDescent="0.25">
      <c r="A20" s="3" t="s">
        <v>18</v>
      </c>
      <c r="B20" s="4">
        <v>19602</v>
      </c>
      <c r="C20" s="7">
        <v>1097</v>
      </c>
      <c r="D20" s="6">
        <f t="shared" si="0"/>
        <v>0.20299777942264988</v>
      </c>
      <c r="E20" s="5">
        <v>119</v>
      </c>
      <c r="F20" s="7">
        <v>5404</v>
      </c>
      <c r="G20" s="6">
        <f t="shared" si="1"/>
        <v>0.27568615447403327</v>
      </c>
    </row>
    <row r="21" spans="1:7" x14ac:dyDescent="0.25">
      <c r="A21" s="8" t="s">
        <v>19</v>
      </c>
      <c r="B21" s="4">
        <v>24036</v>
      </c>
      <c r="C21" s="9">
        <v>785</v>
      </c>
      <c r="D21" s="6">
        <f t="shared" si="0"/>
        <v>0.21613436123348018</v>
      </c>
      <c r="E21" s="9">
        <v>69</v>
      </c>
      <c r="F21" s="11">
        <v>3632</v>
      </c>
      <c r="G21" s="6">
        <f t="shared" si="1"/>
        <v>0.15110667332334832</v>
      </c>
    </row>
    <row r="22" spans="1:7" x14ac:dyDescent="0.25">
      <c r="A22" s="3" t="s">
        <v>20</v>
      </c>
      <c r="B22" s="4">
        <v>2067</v>
      </c>
      <c r="C22" s="5">
        <v>173</v>
      </c>
      <c r="D22" s="6">
        <f t="shared" ref="D22:D28" si="2">C22/F22</f>
        <v>0.19703872437357631</v>
      </c>
      <c r="E22" s="5">
        <v>0</v>
      </c>
      <c r="F22" s="5">
        <v>878</v>
      </c>
      <c r="G22" s="6">
        <f t="shared" ref="G22:G28" si="3">F22/B22</f>
        <v>0.42477019835510399</v>
      </c>
    </row>
    <row r="23" spans="1:7" x14ac:dyDescent="0.25">
      <c r="A23" s="3" t="s">
        <v>21</v>
      </c>
      <c r="B23" s="4">
        <v>12620</v>
      </c>
      <c r="C23" s="5">
        <v>444</v>
      </c>
      <c r="D23" s="6">
        <f t="shared" si="2"/>
        <v>0.12997658079625293</v>
      </c>
      <c r="E23" s="5">
        <v>70</v>
      </c>
      <c r="F23" s="7">
        <v>3416</v>
      </c>
      <c r="G23" s="6">
        <f t="shared" si="3"/>
        <v>0.27068145800316956</v>
      </c>
    </row>
    <row r="24" spans="1:7" x14ac:dyDescent="0.25">
      <c r="A24" s="3" t="s">
        <v>22</v>
      </c>
      <c r="B24" s="4">
        <v>4866</v>
      </c>
      <c r="C24" s="5">
        <v>139</v>
      </c>
      <c r="D24" s="6">
        <f t="shared" si="2"/>
        <v>8.3785412899336956E-2</v>
      </c>
      <c r="E24" s="5">
        <v>19</v>
      </c>
      <c r="F24" s="7">
        <v>1659</v>
      </c>
      <c r="G24" s="6">
        <f t="shared" si="3"/>
        <v>0.34093711467324289</v>
      </c>
    </row>
    <row r="25" spans="1:7" x14ac:dyDescent="0.25">
      <c r="A25" s="8" t="s">
        <v>23</v>
      </c>
      <c r="B25" s="4">
        <v>77928</v>
      </c>
      <c r="C25" s="11">
        <v>1568</v>
      </c>
      <c r="D25" s="6">
        <f t="shared" si="2"/>
        <v>0.13510253317249699</v>
      </c>
      <c r="E25" s="9">
        <v>179</v>
      </c>
      <c r="F25" s="11">
        <v>11606</v>
      </c>
      <c r="G25" s="6">
        <f t="shared" si="3"/>
        <v>0.14893234780823325</v>
      </c>
    </row>
    <row r="26" spans="1:7" x14ac:dyDescent="0.25">
      <c r="A26" s="3" t="s">
        <v>24</v>
      </c>
      <c r="B26" s="4">
        <v>1855</v>
      </c>
      <c r="C26" s="5">
        <v>41</v>
      </c>
      <c r="D26" s="6">
        <f t="shared" si="2"/>
        <v>6.3565891472868216E-2</v>
      </c>
      <c r="E26" s="5">
        <v>16</v>
      </c>
      <c r="F26" s="5">
        <v>645</v>
      </c>
      <c r="G26" s="6">
        <f t="shared" si="3"/>
        <v>0.34770889487870621</v>
      </c>
    </row>
    <row r="27" spans="1:7" x14ac:dyDescent="0.25">
      <c r="A27" s="3" t="s">
        <v>25</v>
      </c>
      <c r="B27" s="4">
        <v>1784</v>
      </c>
      <c r="C27" s="5">
        <v>88</v>
      </c>
      <c r="D27" s="6">
        <f t="shared" si="2"/>
        <v>0.12716763005780346</v>
      </c>
      <c r="E27" s="5">
        <v>15</v>
      </c>
      <c r="F27" s="5">
        <v>692</v>
      </c>
      <c r="G27" s="6">
        <f t="shared" si="3"/>
        <v>0.38789237668161436</v>
      </c>
    </row>
    <row r="28" spans="1:7" x14ac:dyDescent="0.25">
      <c r="A28" s="8" t="s">
        <v>26</v>
      </c>
      <c r="B28" s="4">
        <v>17758</v>
      </c>
      <c r="C28" s="9">
        <v>693</v>
      </c>
      <c r="D28" s="6">
        <f t="shared" si="2"/>
        <v>0.16229508196721312</v>
      </c>
      <c r="E28" s="5">
        <v>39</v>
      </c>
      <c r="F28" s="11">
        <v>4270</v>
      </c>
      <c r="G28" s="6">
        <f t="shared" si="3"/>
        <v>0.24045500619439125</v>
      </c>
    </row>
    <row r="29" spans="1:7" x14ac:dyDescent="0.25">
      <c r="A29" s="3" t="s">
        <v>27</v>
      </c>
      <c r="B29" s="4">
        <v>4069</v>
      </c>
      <c r="C29" s="5">
        <v>224</v>
      </c>
      <c r="D29" s="6">
        <f t="shared" ref="D29:D41" si="4">C29/F29</f>
        <v>0.13759213759213759</v>
      </c>
      <c r="E29" s="5">
        <v>29</v>
      </c>
      <c r="F29" s="7">
        <v>1628</v>
      </c>
      <c r="G29" s="6">
        <f>F29/B29</f>
        <v>0.40009830425165888</v>
      </c>
    </row>
    <row r="30" spans="1:7" x14ac:dyDescent="0.25">
      <c r="A30" s="8" t="s">
        <v>28</v>
      </c>
      <c r="B30" s="4">
        <v>18148</v>
      </c>
      <c r="C30" s="9">
        <v>460</v>
      </c>
      <c r="D30" s="10">
        <f t="shared" si="4"/>
        <v>0.11349617567234148</v>
      </c>
      <c r="E30" s="9">
        <v>117</v>
      </c>
      <c r="F30" s="11">
        <v>4053</v>
      </c>
      <c r="G30" s="6">
        <f>F30/B30</f>
        <v>0.22333039453383294</v>
      </c>
    </row>
    <row r="31" spans="1:7" x14ac:dyDescent="0.25">
      <c r="A31" s="3" t="s">
        <v>29</v>
      </c>
      <c r="B31" s="4">
        <v>15331</v>
      </c>
      <c r="C31" s="5">
        <v>714</v>
      </c>
      <c r="D31" s="6">
        <f t="shared" si="4"/>
        <v>0.21409295352323837</v>
      </c>
      <c r="E31" s="5">
        <v>56</v>
      </c>
      <c r="F31" s="7">
        <v>3335</v>
      </c>
      <c r="G31" s="6">
        <f t="shared" ref="G31:G41" si="5">F31/B31</f>
        <v>0.21753310286347924</v>
      </c>
    </row>
    <row r="32" spans="1:7" x14ac:dyDescent="0.25">
      <c r="A32" s="3" t="s">
        <v>30</v>
      </c>
      <c r="B32" s="4">
        <v>17389</v>
      </c>
      <c r="C32" s="5">
        <v>124</v>
      </c>
      <c r="D32" s="6">
        <f t="shared" si="4"/>
        <v>5.6492027334851938E-2</v>
      </c>
      <c r="E32" s="5">
        <v>31</v>
      </c>
      <c r="F32" s="7">
        <v>2195</v>
      </c>
      <c r="G32" s="6">
        <f t="shared" si="5"/>
        <v>0.12622922537236184</v>
      </c>
    </row>
    <row r="33" spans="1:7" x14ac:dyDescent="0.25">
      <c r="A33" s="3" t="s">
        <v>31</v>
      </c>
      <c r="B33" s="4">
        <v>14528</v>
      </c>
      <c r="C33" s="5">
        <v>601</v>
      </c>
      <c r="D33" s="6">
        <f t="shared" si="4"/>
        <v>0.26914464845499331</v>
      </c>
      <c r="E33" s="5">
        <v>44</v>
      </c>
      <c r="F33" s="7">
        <v>2233</v>
      </c>
      <c r="G33" s="6">
        <f t="shared" si="5"/>
        <v>0.15370319383259912</v>
      </c>
    </row>
    <row r="34" spans="1:7" x14ac:dyDescent="0.25">
      <c r="A34" s="8" t="s">
        <v>32</v>
      </c>
      <c r="B34" s="4">
        <v>1837</v>
      </c>
      <c r="C34" s="9">
        <v>106</v>
      </c>
      <c r="D34" s="6">
        <f t="shared" si="4"/>
        <v>0.10495049504950495</v>
      </c>
      <c r="E34" s="9">
        <v>58</v>
      </c>
      <c r="F34" s="11">
        <v>1010</v>
      </c>
      <c r="G34" s="6">
        <f t="shared" si="5"/>
        <v>0.54980947196516061</v>
      </c>
    </row>
    <row r="35" spans="1:7" x14ac:dyDescent="0.25">
      <c r="A35" s="3" t="s">
        <v>33</v>
      </c>
      <c r="B35" s="4">
        <v>1787</v>
      </c>
      <c r="C35" s="5">
        <v>79</v>
      </c>
      <c r="D35" s="6">
        <f t="shared" si="4"/>
        <v>9.7290640394088676E-2</v>
      </c>
      <c r="E35" s="5">
        <v>20</v>
      </c>
      <c r="F35" s="7">
        <v>812</v>
      </c>
      <c r="G35" s="6">
        <f t="shared" si="5"/>
        <v>0.45439283715724677</v>
      </c>
    </row>
    <row r="36" spans="1:7" x14ac:dyDescent="0.25">
      <c r="A36" s="3" t="s">
        <v>34</v>
      </c>
      <c r="B36" s="4">
        <v>3352</v>
      </c>
      <c r="C36" s="5">
        <v>334</v>
      </c>
      <c r="D36" s="6">
        <f t="shared" si="4"/>
        <v>0.23210562890896455</v>
      </c>
      <c r="E36" s="5">
        <v>49</v>
      </c>
      <c r="F36" s="7">
        <v>1439</v>
      </c>
      <c r="G36" s="6">
        <f t="shared" si="5"/>
        <v>0.42929594272076371</v>
      </c>
    </row>
    <row r="37" spans="1:7" x14ac:dyDescent="0.25">
      <c r="A37" s="8" t="s">
        <v>35</v>
      </c>
      <c r="B37" s="4">
        <v>2944</v>
      </c>
      <c r="C37" s="5">
        <v>260</v>
      </c>
      <c r="D37" s="10">
        <f t="shared" si="4"/>
        <v>0.22968197879858657</v>
      </c>
      <c r="E37" s="5">
        <v>29</v>
      </c>
      <c r="F37" s="11">
        <v>1132</v>
      </c>
      <c r="G37" s="10">
        <f t="shared" si="5"/>
        <v>0.38451086956521741</v>
      </c>
    </row>
    <row r="38" spans="1:7" x14ac:dyDescent="0.25">
      <c r="A38" s="3" t="s">
        <v>36</v>
      </c>
      <c r="B38" s="4">
        <v>842</v>
      </c>
      <c r="C38" s="5">
        <v>138</v>
      </c>
      <c r="D38" s="6">
        <f t="shared" si="4"/>
        <v>0.27766599597585512</v>
      </c>
      <c r="E38" s="5">
        <v>11</v>
      </c>
      <c r="F38" s="5">
        <v>497</v>
      </c>
      <c r="G38" s="6">
        <f t="shared" si="5"/>
        <v>0.59026128266033251</v>
      </c>
    </row>
    <row r="39" spans="1:7" x14ac:dyDescent="0.25">
      <c r="A39" s="3" t="s">
        <v>37</v>
      </c>
      <c r="B39" s="4">
        <v>4769</v>
      </c>
      <c r="C39" s="5">
        <v>325</v>
      </c>
      <c r="D39" s="6">
        <f t="shared" si="4"/>
        <v>0.17033542976939203</v>
      </c>
      <c r="E39" s="5">
        <v>80</v>
      </c>
      <c r="F39" s="7">
        <v>1908</v>
      </c>
      <c r="G39" s="6">
        <f t="shared" si="5"/>
        <v>0.40008387502621096</v>
      </c>
    </row>
    <row r="40" spans="1:7" x14ac:dyDescent="0.25">
      <c r="A40" s="3" t="s">
        <v>38</v>
      </c>
      <c r="B40" s="4">
        <v>1283</v>
      </c>
      <c r="C40" s="5">
        <v>207</v>
      </c>
      <c r="D40" s="6">
        <f t="shared" si="4"/>
        <v>0.33495145631067963</v>
      </c>
      <c r="E40" s="5">
        <v>31</v>
      </c>
      <c r="F40" s="5">
        <v>618</v>
      </c>
      <c r="G40" s="6">
        <f t="shared" si="5"/>
        <v>0.48168355416991426</v>
      </c>
    </row>
    <row r="41" spans="1:7" x14ac:dyDescent="0.25">
      <c r="A41" s="8" t="s">
        <v>39</v>
      </c>
      <c r="B41" s="4">
        <v>4085</v>
      </c>
      <c r="C41" s="9">
        <f>57+41</f>
        <v>98</v>
      </c>
      <c r="D41" s="6">
        <f t="shared" si="4"/>
        <v>7.6027928626842517E-2</v>
      </c>
      <c r="E41" s="9">
        <v>46</v>
      </c>
      <c r="F41" s="11">
        <v>1289</v>
      </c>
      <c r="G41" s="6">
        <f t="shared" si="5"/>
        <v>0.31554467564259486</v>
      </c>
    </row>
    <row r="42" spans="1:7" x14ac:dyDescent="0.25">
      <c r="A42" s="3" t="s">
        <v>40</v>
      </c>
      <c r="B42" s="4">
        <v>21070</v>
      </c>
      <c r="C42" s="7">
        <v>1394</v>
      </c>
      <c r="D42" s="6">
        <f t="shared" ref="D42:D75" si="6">C42/F42</f>
        <v>0.21321505047415112</v>
      </c>
      <c r="E42" s="5">
        <v>117</v>
      </c>
      <c r="F42" s="7">
        <v>6538</v>
      </c>
      <c r="G42" s="6">
        <f t="shared" ref="G42:G75" si="7">F42/B42</f>
        <v>0.31029900332225913</v>
      </c>
    </row>
    <row r="43" spans="1:7" x14ac:dyDescent="0.25">
      <c r="A43" s="3" t="s">
        <v>41</v>
      </c>
      <c r="B43" s="4">
        <v>2333</v>
      </c>
      <c r="C43" s="5">
        <v>120</v>
      </c>
      <c r="D43" s="6">
        <f t="shared" si="6"/>
        <v>0.1388888888888889</v>
      </c>
      <c r="E43" s="5">
        <v>20</v>
      </c>
      <c r="F43" s="5">
        <v>864</v>
      </c>
      <c r="G43" s="6">
        <f t="shared" si="7"/>
        <v>0.37033861980282895</v>
      </c>
    </row>
    <row r="44" spans="1:7" x14ac:dyDescent="0.25">
      <c r="A44" s="3" t="s">
        <v>42</v>
      </c>
      <c r="B44" s="4">
        <v>1398</v>
      </c>
      <c r="C44" s="5">
        <v>57</v>
      </c>
      <c r="D44" s="6">
        <f t="shared" si="6"/>
        <v>9.515859766277128E-2</v>
      </c>
      <c r="E44" s="5">
        <v>5</v>
      </c>
      <c r="F44" s="5">
        <v>599</v>
      </c>
      <c r="G44" s="6">
        <f t="shared" si="7"/>
        <v>0.42846924177396278</v>
      </c>
    </row>
    <row r="45" spans="1:7" x14ac:dyDescent="0.25">
      <c r="A45" s="3" t="s">
        <v>43</v>
      </c>
      <c r="B45" s="4">
        <v>8267</v>
      </c>
      <c r="C45" s="5">
        <v>311</v>
      </c>
      <c r="D45" s="6">
        <f t="shared" si="6"/>
        <v>0.16274201988487702</v>
      </c>
      <c r="E45" s="5">
        <v>26</v>
      </c>
      <c r="F45" s="7">
        <v>1911</v>
      </c>
      <c r="G45" s="6">
        <f t="shared" si="7"/>
        <v>0.23116003386960204</v>
      </c>
    </row>
    <row r="46" spans="1:7" x14ac:dyDescent="0.25">
      <c r="A46" s="3" t="s">
        <v>44</v>
      </c>
      <c r="B46" s="4">
        <v>12938</v>
      </c>
      <c r="C46" s="5">
        <v>188</v>
      </c>
      <c r="D46" s="6">
        <f t="shared" si="6"/>
        <v>6.4251537935748462E-2</v>
      </c>
      <c r="E46" s="5">
        <v>64</v>
      </c>
      <c r="F46" s="7">
        <v>2926</v>
      </c>
      <c r="G46" s="6">
        <f t="shared" si="7"/>
        <v>0.22615551089812955</v>
      </c>
    </row>
    <row r="47" spans="1:7" x14ac:dyDescent="0.25">
      <c r="A47" s="3" t="s">
        <v>45</v>
      </c>
      <c r="B47" s="4">
        <v>2126</v>
      </c>
      <c r="C47" s="5">
        <v>86</v>
      </c>
      <c r="D47" s="6">
        <f t="shared" si="6"/>
        <v>0.13089802130898021</v>
      </c>
      <c r="E47" s="5">
        <v>6</v>
      </c>
      <c r="F47" s="5">
        <v>657</v>
      </c>
      <c r="G47" s="6">
        <f t="shared" si="7"/>
        <v>0.30903104421448729</v>
      </c>
    </row>
    <row r="48" spans="1:7" s="2" customFormat="1" x14ac:dyDescent="0.25">
      <c r="A48" s="2" t="s">
        <v>106</v>
      </c>
      <c r="B48" s="2" t="s">
        <v>107</v>
      </c>
      <c r="C48" s="2" t="s">
        <v>109</v>
      </c>
      <c r="D48" s="2" t="s">
        <v>110</v>
      </c>
      <c r="E48" s="2" t="s">
        <v>112</v>
      </c>
      <c r="F48" s="2" t="s">
        <v>114</v>
      </c>
      <c r="G48" s="2" t="s">
        <v>110</v>
      </c>
    </row>
    <row r="49" spans="1:7" s="2" customFormat="1" x14ac:dyDescent="0.25">
      <c r="A49" s="1"/>
      <c r="B49" s="2" t="s">
        <v>108</v>
      </c>
      <c r="C49" s="2" t="s">
        <v>108</v>
      </c>
      <c r="D49" s="2" t="s">
        <v>111</v>
      </c>
      <c r="E49" s="2" t="s">
        <v>113</v>
      </c>
      <c r="F49" s="2" t="s">
        <v>115</v>
      </c>
      <c r="G49" s="2" t="s">
        <v>116</v>
      </c>
    </row>
    <row r="50" spans="1:7" x14ac:dyDescent="0.25">
      <c r="A50" s="8" t="s">
        <v>46</v>
      </c>
      <c r="B50" s="4">
        <v>388753</v>
      </c>
      <c r="C50" s="7">
        <v>25030</v>
      </c>
      <c r="D50" s="6">
        <f t="shared" si="6"/>
        <v>0.32436144984254928</v>
      </c>
      <c r="E50" s="11">
        <v>2071</v>
      </c>
      <c r="F50" s="7">
        <v>77167</v>
      </c>
      <c r="G50" s="6">
        <f t="shared" si="7"/>
        <v>0.19849878971995072</v>
      </c>
    </row>
    <row r="51" spans="1:7" x14ac:dyDescent="0.25">
      <c r="A51" s="3" t="s">
        <v>47</v>
      </c>
      <c r="B51" s="4">
        <v>2071</v>
      </c>
      <c r="C51" s="5">
        <v>126</v>
      </c>
      <c r="D51" s="6">
        <f t="shared" si="6"/>
        <v>0.13938053097345132</v>
      </c>
      <c r="E51" s="5">
        <v>23</v>
      </c>
      <c r="F51" s="5">
        <v>904</v>
      </c>
      <c r="G51" s="6">
        <f t="shared" si="7"/>
        <v>0.43650410429744085</v>
      </c>
    </row>
    <row r="52" spans="1:7" x14ac:dyDescent="0.25">
      <c r="A52" s="3" t="s">
        <v>48</v>
      </c>
      <c r="B52" s="4">
        <v>5192</v>
      </c>
      <c r="C52" s="5">
        <v>235</v>
      </c>
      <c r="D52" s="6">
        <f t="shared" si="6"/>
        <v>0.1232302045097011</v>
      </c>
      <c r="E52" s="5">
        <v>35</v>
      </c>
      <c r="F52" s="7">
        <v>1907</v>
      </c>
      <c r="G52" s="6">
        <f t="shared" si="7"/>
        <v>0.36729583975346686</v>
      </c>
    </row>
    <row r="53" spans="1:7" x14ac:dyDescent="0.25">
      <c r="A53" s="8" t="s">
        <v>49</v>
      </c>
      <c r="B53" s="4">
        <v>1507</v>
      </c>
      <c r="C53" s="9">
        <f>96+8</f>
        <v>104</v>
      </c>
      <c r="D53" s="6">
        <f t="shared" si="6"/>
        <v>0.14168937329700274</v>
      </c>
      <c r="E53" s="9">
        <v>12</v>
      </c>
      <c r="F53" s="9">
        <v>734</v>
      </c>
      <c r="G53" s="6">
        <f t="shared" si="7"/>
        <v>0.48706038487060382</v>
      </c>
    </row>
    <row r="54" spans="1:7" x14ac:dyDescent="0.25">
      <c r="A54" s="3" t="s">
        <v>50</v>
      </c>
      <c r="B54" s="4">
        <v>15872</v>
      </c>
      <c r="C54" s="5">
        <v>242</v>
      </c>
      <c r="D54" s="6">
        <f t="shared" si="6"/>
        <v>6.7578888578609331E-2</v>
      </c>
      <c r="E54" s="5">
        <v>53</v>
      </c>
      <c r="F54" s="7">
        <v>3581</v>
      </c>
      <c r="G54" s="6">
        <f t="shared" si="7"/>
        <v>0.22561743951612903</v>
      </c>
    </row>
    <row r="55" spans="1:7" x14ac:dyDescent="0.25">
      <c r="A55" s="3" t="s">
        <v>51</v>
      </c>
      <c r="B55" s="4">
        <v>1295</v>
      </c>
      <c r="C55" s="5">
        <v>87</v>
      </c>
      <c r="D55" s="6">
        <f t="shared" si="6"/>
        <v>0.16292134831460675</v>
      </c>
      <c r="E55" s="5">
        <v>18</v>
      </c>
      <c r="F55" s="5">
        <v>534</v>
      </c>
      <c r="G55" s="6">
        <f t="shared" si="7"/>
        <v>0.41235521235521233</v>
      </c>
    </row>
    <row r="56" spans="1:7" x14ac:dyDescent="0.25">
      <c r="A56" s="8" t="s">
        <v>52</v>
      </c>
      <c r="B56" s="4">
        <v>48514</v>
      </c>
      <c r="C56" s="7">
        <v>1258</v>
      </c>
      <c r="D56" s="10">
        <f t="shared" si="6"/>
        <v>0.17833853132974198</v>
      </c>
      <c r="E56" s="5">
        <v>130</v>
      </c>
      <c r="F56" s="11">
        <f>6924+130</f>
        <v>7054</v>
      </c>
      <c r="G56" s="6">
        <f t="shared" si="7"/>
        <v>0.14540132745186957</v>
      </c>
    </row>
    <row r="57" spans="1:7" x14ac:dyDescent="0.25">
      <c r="A57" s="3" t="s">
        <v>53</v>
      </c>
      <c r="B57" s="4">
        <v>2133</v>
      </c>
      <c r="C57" s="5">
        <v>189</v>
      </c>
      <c r="D57" s="6">
        <f t="shared" si="6"/>
        <v>0.21070234113712374</v>
      </c>
      <c r="E57" s="5">
        <v>14</v>
      </c>
      <c r="F57" s="5">
        <v>897</v>
      </c>
      <c r="G57" s="6">
        <f t="shared" si="7"/>
        <v>0.42053445850914206</v>
      </c>
    </row>
    <row r="58" spans="1:7" x14ac:dyDescent="0.25">
      <c r="A58" s="3" t="s">
        <v>54</v>
      </c>
      <c r="B58" s="4">
        <v>6592</v>
      </c>
      <c r="C58" s="5">
        <v>220</v>
      </c>
      <c r="D58" s="6">
        <f t="shared" si="6"/>
        <v>0.10731707317073171</v>
      </c>
      <c r="E58" s="5">
        <v>74</v>
      </c>
      <c r="F58" s="7">
        <v>2050</v>
      </c>
      <c r="G58" s="6">
        <f t="shared" si="7"/>
        <v>0.31098300970873788</v>
      </c>
    </row>
    <row r="59" spans="1:7" x14ac:dyDescent="0.25">
      <c r="A59" s="3" t="s">
        <v>55</v>
      </c>
      <c r="B59" s="4">
        <v>1825</v>
      </c>
      <c r="C59" s="5">
        <v>215</v>
      </c>
      <c r="D59" s="6">
        <f t="shared" si="6"/>
        <v>0.2451539338654504</v>
      </c>
      <c r="E59" s="5">
        <v>8</v>
      </c>
      <c r="F59" s="5">
        <v>877</v>
      </c>
      <c r="G59" s="6">
        <f t="shared" si="7"/>
        <v>0.48054794520547944</v>
      </c>
    </row>
    <row r="60" spans="1:7" x14ac:dyDescent="0.25">
      <c r="A60" s="8" t="s">
        <v>56</v>
      </c>
      <c r="B60" s="4">
        <v>19280</v>
      </c>
      <c r="C60" s="5">
        <v>945</v>
      </c>
      <c r="D60" s="10">
        <f t="shared" si="6"/>
        <v>0.22553699284009546</v>
      </c>
      <c r="E60" s="5">
        <v>78</v>
      </c>
      <c r="F60" s="11">
        <v>4190</v>
      </c>
      <c r="G60" s="6">
        <f t="shared" si="7"/>
        <v>0.21732365145228216</v>
      </c>
    </row>
    <row r="61" spans="1:7" x14ac:dyDescent="0.25">
      <c r="A61" s="3" t="s">
        <v>58</v>
      </c>
      <c r="B61" s="4">
        <v>7752</v>
      </c>
      <c r="C61" s="5">
        <v>310</v>
      </c>
      <c r="D61" s="6">
        <f t="shared" si="6"/>
        <v>0.124</v>
      </c>
      <c r="E61" s="5">
        <v>47</v>
      </c>
      <c r="F61" s="7">
        <v>2500</v>
      </c>
      <c r="G61" s="6">
        <f t="shared" si="7"/>
        <v>0.32249742002063986</v>
      </c>
    </row>
    <row r="62" spans="1:7" x14ac:dyDescent="0.25">
      <c r="A62" s="8" t="s">
        <v>59</v>
      </c>
      <c r="B62" s="4">
        <v>6334</v>
      </c>
      <c r="C62" s="9">
        <v>400</v>
      </c>
      <c r="D62" s="6">
        <f t="shared" si="6"/>
        <v>0.21108179419525067</v>
      </c>
      <c r="E62" s="9">
        <v>43</v>
      </c>
      <c r="F62" s="11">
        <v>1895</v>
      </c>
      <c r="G62" s="6">
        <f t="shared" si="7"/>
        <v>0.29917903378591726</v>
      </c>
    </row>
    <row r="63" spans="1:7" x14ac:dyDescent="0.25">
      <c r="A63" s="3" t="s">
        <v>57</v>
      </c>
      <c r="B63" s="4">
        <v>16346</v>
      </c>
      <c r="C63" s="5">
        <v>545</v>
      </c>
      <c r="D63" s="6">
        <f t="shared" si="6"/>
        <v>0.15456608054452636</v>
      </c>
      <c r="E63" s="5">
        <v>77</v>
      </c>
      <c r="F63" s="7">
        <v>3526</v>
      </c>
      <c r="G63" s="6">
        <f t="shared" si="7"/>
        <v>0.21571026550838127</v>
      </c>
    </row>
    <row r="64" spans="1:7" x14ac:dyDescent="0.25">
      <c r="A64" s="3" t="s">
        <v>60</v>
      </c>
      <c r="B64" s="4">
        <v>3193</v>
      </c>
      <c r="C64" s="5">
        <v>226</v>
      </c>
      <c r="D64" s="6">
        <f t="shared" si="6"/>
        <v>0.21180880974695407</v>
      </c>
      <c r="E64" s="5">
        <v>47</v>
      </c>
      <c r="F64" s="7">
        <v>1067</v>
      </c>
      <c r="G64" s="6">
        <f t="shared" si="7"/>
        <v>0.33416849357970563</v>
      </c>
    </row>
    <row r="65" spans="1:7" x14ac:dyDescent="0.25">
      <c r="A65" s="3" t="s">
        <v>61</v>
      </c>
      <c r="B65" s="4">
        <v>21423</v>
      </c>
      <c r="C65" s="5">
        <v>609</v>
      </c>
      <c r="D65" s="6">
        <f t="shared" si="6"/>
        <v>0.20721333787002383</v>
      </c>
      <c r="E65" s="5">
        <v>34</v>
      </c>
      <c r="F65" s="7">
        <v>2939</v>
      </c>
      <c r="G65" s="6">
        <f t="shared" si="7"/>
        <v>0.13718900247397656</v>
      </c>
    </row>
    <row r="66" spans="1:7" x14ac:dyDescent="0.25">
      <c r="A66" s="8" t="s">
        <v>62</v>
      </c>
      <c r="B66" s="4">
        <v>4082</v>
      </c>
      <c r="C66" s="5">
        <v>209</v>
      </c>
      <c r="D66" s="10">
        <f t="shared" si="6"/>
        <v>0.14791224345364473</v>
      </c>
      <c r="E66" s="5">
        <v>5</v>
      </c>
      <c r="F66" s="11">
        <v>1413</v>
      </c>
      <c r="G66" s="6">
        <f t="shared" si="7"/>
        <v>0.34615384615384615</v>
      </c>
    </row>
    <row r="67" spans="1:7" x14ac:dyDescent="0.25">
      <c r="A67" s="3" t="s">
        <v>63</v>
      </c>
      <c r="B67" s="4">
        <v>18945</v>
      </c>
      <c r="C67" s="5">
        <v>388</v>
      </c>
      <c r="D67" s="6">
        <f t="shared" si="6"/>
        <v>0.10540613963596848</v>
      </c>
      <c r="E67" s="5">
        <v>79</v>
      </c>
      <c r="F67" s="7">
        <v>3681</v>
      </c>
      <c r="G67" s="6">
        <f t="shared" si="7"/>
        <v>0.19429928741092636</v>
      </c>
    </row>
    <row r="68" spans="1:7" x14ac:dyDescent="0.25">
      <c r="A68" s="3" t="s">
        <v>64</v>
      </c>
      <c r="B68" s="4">
        <v>3773</v>
      </c>
      <c r="C68" s="5">
        <v>482</v>
      </c>
      <c r="D68" s="6">
        <f t="shared" si="6"/>
        <v>0.34902244750181027</v>
      </c>
      <c r="E68" s="5">
        <v>22</v>
      </c>
      <c r="F68" s="7">
        <v>1381</v>
      </c>
      <c r="G68" s="6">
        <f t="shared" si="7"/>
        <v>0.36602173336867216</v>
      </c>
    </row>
    <row r="69" spans="1:7" x14ac:dyDescent="0.25">
      <c r="A69" s="3" t="s">
        <v>65</v>
      </c>
      <c r="B69" s="4">
        <v>1929</v>
      </c>
      <c r="C69" s="5">
        <v>193</v>
      </c>
      <c r="D69" s="6">
        <f t="shared" si="6"/>
        <v>0.22312138728323699</v>
      </c>
      <c r="E69" s="5">
        <v>17</v>
      </c>
      <c r="F69" s="5">
        <v>865</v>
      </c>
      <c r="G69" s="6">
        <f t="shared" si="7"/>
        <v>0.44841886988076723</v>
      </c>
    </row>
    <row r="70" spans="1:7" x14ac:dyDescent="0.25">
      <c r="A70" s="3" t="s">
        <v>66</v>
      </c>
      <c r="B70" s="4">
        <v>7155</v>
      </c>
      <c r="C70" s="5">
        <v>123</v>
      </c>
      <c r="D70" s="6">
        <f t="shared" si="6"/>
        <v>0.11051212938005391</v>
      </c>
      <c r="E70" s="5">
        <v>9</v>
      </c>
      <c r="F70" s="7">
        <v>1113</v>
      </c>
      <c r="G70" s="6">
        <f t="shared" si="7"/>
        <v>0.15555555555555556</v>
      </c>
    </row>
    <row r="71" spans="1:7" x14ac:dyDescent="0.25">
      <c r="A71" s="3" t="s">
        <v>67</v>
      </c>
      <c r="B71" s="4">
        <v>11270</v>
      </c>
      <c r="C71" s="5">
        <v>144</v>
      </c>
      <c r="D71" s="6">
        <f t="shared" si="6"/>
        <v>6.6543438077634007E-2</v>
      </c>
      <c r="E71" s="5">
        <v>131</v>
      </c>
      <c r="F71" s="7">
        <v>2164</v>
      </c>
      <c r="G71" s="6">
        <f t="shared" si="7"/>
        <v>0.19201419698314109</v>
      </c>
    </row>
    <row r="72" spans="1:7" x14ac:dyDescent="0.25">
      <c r="A72" s="3" t="s">
        <v>68</v>
      </c>
      <c r="B72" s="4">
        <v>1939</v>
      </c>
      <c r="C72" s="5">
        <v>151</v>
      </c>
      <c r="D72" s="6">
        <f t="shared" si="6"/>
        <v>0.18149038461538461</v>
      </c>
      <c r="E72" s="5">
        <v>13</v>
      </c>
      <c r="F72" s="5">
        <v>832</v>
      </c>
      <c r="G72" s="6">
        <f t="shared" si="7"/>
        <v>0.4290871583290356</v>
      </c>
    </row>
    <row r="73" spans="1:7" x14ac:dyDescent="0.25">
      <c r="A73" s="8" t="s">
        <v>69</v>
      </c>
      <c r="B73" s="4">
        <v>3238</v>
      </c>
      <c r="C73" s="5">
        <v>162</v>
      </c>
      <c r="D73" s="10">
        <f t="shared" si="6"/>
        <v>0.12207987942727958</v>
      </c>
      <c r="E73" s="5">
        <v>19</v>
      </c>
      <c r="F73" s="11">
        <v>1327</v>
      </c>
      <c r="G73" s="6">
        <f t="shared" si="7"/>
        <v>0.40982087708462012</v>
      </c>
    </row>
    <row r="74" spans="1:7" x14ac:dyDescent="0.25">
      <c r="A74" s="3" t="s">
        <v>70</v>
      </c>
      <c r="B74" s="4">
        <v>10624</v>
      </c>
      <c r="C74" s="5">
        <v>245</v>
      </c>
      <c r="D74" s="6">
        <f t="shared" si="6"/>
        <v>8.7281795511221949E-2</v>
      </c>
      <c r="E74" s="5">
        <v>108</v>
      </c>
      <c r="F74" s="7">
        <v>2807</v>
      </c>
      <c r="G74" s="6">
        <f t="shared" si="7"/>
        <v>0.26421310240963858</v>
      </c>
    </row>
    <row r="75" spans="1:7" x14ac:dyDescent="0.25">
      <c r="A75" s="3" t="s">
        <v>71</v>
      </c>
      <c r="B75" s="4">
        <v>2699</v>
      </c>
      <c r="C75" s="5">
        <v>82</v>
      </c>
      <c r="D75" s="6">
        <f t="shared" si="6"/>
        <v>9.7968936678614102E-2</v>
      </c>
      <c r="E75" s="5">
        <v>22</v>
      </c>
      <c r="F75" s="5">
        <v>837</v>
      </c>
      <c r="G75" s="6">
        <f t="shared" si="7"/>
        <v>0.31011485735457578</v>
      </c>
    </row>
    <row r="76" spans="1:7" x14ac:dyDescent="0.25">
      <c r="A76" s="3" t="s">
        <v>72</v>
      </c>
      <c r="B76" s="4">
        <v>4313</v>
      </c>
      <c r="C76" s="5">
        <v>177</v>
      </c>
      <c r="D76" s="6">
        <f t="shared" ref="D76:D98" si="8">C76/F76</f>
        <v>0.12770562770562771</v>
      </c>
      <c r="E76" s="5">
        <v>12</v>
      </c>
      <c r="F76" s="7">
        <v>1386</v>
      </c>
      <c r="G76" s="6">
        <f t="shared" ref="G76:G98" si="9">F76/B76</f>
        <v>0.32135404590772082</v>
      </c>
    </row>
    <row r="77" spans="1:7" x14ac:dyDescent="0.25">
      <c r="A77" s="3" t="s">
        <v>73</v>
      </c>
      <c r="B77" s="4">
        <v>3807</v>
      </c>
      <c r="C77" s="5">
        <v>460</v>
      </c>
      <c r="D77" s="6">
        <f t="shared" si="8"/>
        <v>0.2405857740585774</v>
      </c>
      <c r="E77" s="5">
        <v>37</v>
      </c>
      <c r="F77" s="7">
        <v>1912</v>
      </c>
      <c r="G77" s="6">
        <f t="shared" si="9"/>
        <v>0.50223272918308381</v>
      </c>
    </row>
    <row r="78" spans="1:7" x14ac:dyDescent="0.25">
      <c r="A78" s="3" t="s">
        <v>74</v>
      </c>
      <c r="B78" s="4">
        <v>3597</v>
      </c>
      <c r="C78" s="5">
        <v>195</v>
      </c>
      <c r="D78" s="6">
        <f t="shared" si="8"/>
        <v>0.10667396061269147</v>
      </c>
      <c r="E78" s="5">
        <v>43</v>
      </c>
      <c r="F78" s="7">
        <v>1828</v>
      </c>
      <c r="G78" s="6">
        <f t="shared" si="9"/>
        <v>0.50820127884348065</v>
      </c>
    </row>
    <row r="79" spans="1:7" x14ac:dyDescent="0.25">
      <c r="A79" s="8" t="s">
        <v>75</v>
      </c>
      <c r="B79" s="4">
        <v>13625</v>
      </c>
      <c r="C79" s="5">
        <v>326</v>
      </c>
      <c r="D79" s="10">
        <f t="shared" si="8"/>
        <v>6.1243659590456509E-2</v>
      </c>
      <c r="E79" s="5">
        <v>208</v>
      </c>
      <c r="F79" s="11">
        <v>5323</v>
      </c>
      <c r="G79" s="6">
        <f t="shared" si="9"/>
        <v>0.39067889908256881</v>
      </c>
    </row>
    <row r="80" spans="1:7" x14ac:dyDescent="0.25">
      <c r="A80" s="8" t="s">
        <v>76</v>
      </c>
      <c r="B80" s="4">
        <v>5712</v>
      </c>
      <c r="C80" s="9">
        <v>320</v>
      </c>
      <c r="D80" s="6">
        <f t="shared" si="8"/>
        <v>0.12514665623777865</v>
      </c>
      <c r="E80" s="9">
        <v>25</v>
      </c>
      <c r="F80" s="11">
        <v>2557</v>
      </c>
      <c r="G80" s="6">
        <f t="shared" si="9"/>
        <v>0.44765406162464988</v>
      </c>
    </row>
    <row r="81" spans="1:7" x14ac:dyDescent="0.25">
      <c r="A81" s="3" t="s">
        <v>77</v>
      </c>
      <c r="B81" s="4">
        <v>2043</v>
      </c>
      <c r="C81" s="5">
        <v>220</v>
      </c>
      <c r="D81" s="6">
        <f t="shared" si="8"/>
        <v>0.19945602901178605</v>
      </c>
      <c r="E81" s="5">
        <v>13</v>
      </c>
      <c r="F81" s="7">
        <v>1103</v>
      </c>
      <c r="G81" s="6">
        <f t="shared" si="9"/>
        <v>0.53989231522271175</v>
      </c>
    </row>
    <row r="82" spans="1:7" x14ac:dyDescent="0.25">
      <c r="A82" s="3" t="s">
        <v>78</v>
      </c>
      <c r="B82" s="4">
        <v>40193</v>
      </c>
      <c r="C82" s="7">
        <v>3011</v>
      </c>
      <c r="D82" s="6">
        <f t="shared" si="8"/>
        <v>0.25087485419096817</v>
      </c>
      <c r="E82" s="5">
        <v>259</v>
      </c>
      <c r="F82" s="7">
        <v>12002</v>
      </c>
      <c r="G82" s="6">
        <f t="shared" si="9"/>
        <v>0.2986092105590526</v>
      </c>
    </row>
    <row r="83" spans="1:7" x14ac:dyDescent="0.25">
      <c r="A83" s="8" t="s">
        <v>79</v>
      </c>
      <c r="B83" s="4">
        <v>3651</v>
      </c>
      <c r="C83" s="9">
        <v>257</v>
      </c>
      <c r="D83" s="6">
        <f t="shared" si="8"/>
        <v>0.170311464546057</v>
      </c>
      <c r="E83" s="9">
        <v>30</v>
      </c>
      <c r="F83" s="11">
        <v>1509</v>
      </c>
      <c r="G83" s="6">
        <f t="shared" si="9"/>
        <v>0.41331142152834838</v>
      </c>
    </row>
    <row r="84" spans="1:7" x14ac:dyDescent="0.25">
      <c r="A84" s="8" t="s">
        <v>80</v>
      </c>
      <c r="B84" s="4">
        <v>5757</v>
      </c>
      <c r="C84" s="5">
        <v>281</v>
      </c>
      <c r="D84" s="10">
        <f t="shared" si="8"/>
        <v>0.12883998165978908</v>
      </c>
      <c r="E84" s="5">
        <v>37</v>
      </c>
      <c r="F84" s="11">
        <v>2181</v>
      </c>
      <c r="G84" s="6">
        <f t="shared" si="9"/>
        <v>0.37884314747264203</v>
      </c>
    </row>
    <row r="85" spans="1:7" x14ac:dyDescent="0.25">
      <c r="A85" s="3" t="s">
        <v>81</v>
      </c>
      <c r="B85" s="4">
        <v>31703</v>
      </c>
      <c r="C85" s="7">
        <v>1675</v>
      </c>
      <c r="D85" s="6">
        <f t="shared" si="8"/>
        <v>0.26842948717948717</v>
      </c>
      <c r="E85" s="5">
        <v>112</v>
      </c>
      <c r="F85" s="7">
        <v>6240</v>
      </c>
      <c r="G85" s="6">
        <f t="shared" si="9"/>
        <v>0.19682679872567266</v>
      </c>
    </row>
    <row r="86" spans="1:7" x14ac:dyDescent="0.25">
      <c r="A86" s="8" t="s">
        <v>82</v>
      </c>
      <c r="B86" s="4">
        <v>3349</v>
      </c>
      <c r="C86" s="5">
        <v>124</v>
      </c>
      <c r="D86" s="10">
        <f t="shared" si="8"/>
        <v>9.5605242868157289E-2</v>
      </c>
      <c r="E86" s="5">
        <v>30</v>
      </c>
      <c r="F86" s="11">
        <v>1297</v>
      </c>
      <c r="G86" s="6">
        <f t="shared" si="9"/>
        <v>0.38727978501045091</v>
      </c>
    </row>
    <row r="87" spans="1:7" x14ac:dyDescent="0.25">
      <c r="A87" s="3" t="s">
        <v>83</v>
      </c>
      <c r="B87" s="4">
        <v>2094</v>
      </c>
      <c r="C87" s="5">
        <v>152</v>
      </c>
      <c r="D87" s="6">
        <f t="shared" si="8"/>
        <v>0.14380321665089876</v>
      </c>
      <c r="E87" s="5">
        <v>11</v>
      </c>
      <c r="F87" s="7">
        <v>1057</v>
      </c>
      <c r="G87" s="6">
        <f t="shared" si="9"/>
        <v>0.50477554918815659</v>
      </c>
    </row>
    <row r="88" spans="1:7" x14ac:dyDescent="0.25">
      <c r="A88" s="8" t="s">
        <v>84</v>
      </c>
      <c r="B88" s="4">
        <v>4365</v>
      </c>
      <c r="C88" s="5">
        <v>268</v>
      </c>
      <c r="D88" s="10">
        <f t="shared" si="8"/>
        <v>0.13313462493790362</v>
      </c>
      <c r="E88" s="5">
        <v>50</v>
      </c>
      <c r="F88" s="11">
        <v>2013</v>
      </c>
      <c r="G88" s="6">
        <f t="shared" si="9"/>
        <v>0.46116838487972511</v>
      </c>
    </row>
    <row r="89" spans="1:7" x14ac:dyDescent="0.25">
      <c r="A89" s="3" t="s">
        <v>85</v>
      </c>
      <c r="B89" s="4">
        <v>34277</v>
      </c>
      <c r="C89" s="7">
        <v>1575</v>
      </c>
      <c r="D89" s="6">
        <f t="shared" si="8"/>
        <v>0.17851071064263857</v>
      </c>
      <c r="E89" s="5">
        <v>95</v>
      </c>
      <c r="F89" s="7">
        <v>8823</v>
      </c>
      <c r="G89" s="6">
        <f t="shared" si="9"/>
        <v>0.25740292324299091</v>
      </c>
    </row>
    <row r="90" spans="1:7" x14ac:dyDescent="0.25">
      <c r="A90" s="3" t="s">
        <v>86</v>
      </c>
      <c r="B90" s="4">
        <v>3243</v>
      </c>
      <c r="C90" s="5">
        <v>174</v>
      </c>
      <c r="D90" s="6">
        <f t="shared" si="8"/>
        <v>0.15330396475770924</v>
      </c>
      <c r="E90" s="5">
        <v>6</v>
      </c>
      <c r="F90" s="7">
        <v>1135</v>
      </c>
      <c r="G90" s="6">
        <f t="shared" si="9"/>
        <v>0.34998458217699663</v>
      </c>
    </row>
    <row r="91" spans="1:7" x14ac:dyDescent="0.25">
      <c r="A91" s="8" t="s">
        <v>87</v>
      </c>
      <c r="B91" s="4">
        <v>280768</v>
      </c>
      <c r="C91" s="11">
        <v>10251</v>
      </c>
      <c r="D91" s="6">
        <f t="shared" si="8"/>
        <v>0.21023810988740541</v>
      </c>
      <c r="E91" s="11">
        <v>1300</v>
      </c>
      <c r="F91" s="11">
        <v>48759</v>
      </c>
      <c r="G91" s="6">
        <f t="shared" si="9"/>
        <v>0.17366295304308182</v>
      </c>
    </row>
    <row r="92" spans="1:7" x14ac:dyDescent="0.25">
      <c r="A92" s="8" t="s">
        <v>88</v>
      </c>
      <c r="B92" s="4">
        <v>10171</v>
      </c>
      <c r="C92" s="9">
        <f>449+72</f>
        <v>521</v>
      </c>
      <c r="D92" s="6">
        <f t="shared" si="8"/>
        <v>0.29535147392290251</v>
      </c>
      <c r="E92" s="5">
        <v>39</v>
      </c>
      <c r="F92" s="11">
        <v>1764</v>
      </c>
      <c r="G92" s="6">
        <f t="shared" si="9"/>
        <v>0.17343427391603577</v>
      </c>
    </row>
    <row r="93" spans="1:7" x14ac:dyDescent="0.25">
      <c r="A93" s="8" t="s">
        <v>89</v>
      </c>
      <c r="B93" s="4">
        <v>106385</v>
      </c>
      <c r="C93" s="11">
        <v>5269</v>
      </c>
      <c r="D93" s="6">
        <f t="shared" si="8"/>
        <v>0.17589717910198632</v>
      </c>
      <c r="E93" s="9">
        <v>476</v>
      </c>
      <c r="F93" s="11">
        <v>29955</v>
      </c>
      <c r="G93" s="6">
        <f t="shared" si="9"/>
        <v>0.28157165013864738</v>
      </c>
    </row>
    <row r="94" spans="1:7" x14ac:dyDescent="0.25">
      <c r="A94" s="8" t="s">
        <v>90</v>
      </c>
      <c r="B94" s="4">
        <v>1787</v>
      </c>
      <c r="C94" s="5">
        <v>137</v>
      </c>
      <c r="D94" s="6">
        <f t="shared" si="8"/>
        <v>0.1638755980861244</v>
      </c>
      <c r="E94" s="9">
        <v>25</v>
      </c>
      <c r="F94" s="5">
        <v>836</v>
      </c>
      <c r="G94" s="6">
        <f t="shared" si="9"/>
        <v>0.46782316731952994</v>
      </c>
    </row>
    <row r="95" spans="1:7" s="2" customFormat="1" x14ac:dyDescent="0.25">
      <c r="A95" s="2" t="s">
        <v>106</v>
      </c>
      <c r="B95" s="2" t="s">
        <v>107</v>
      </c>
      <c r="C95" s="2" t="s">
        <v>109</v>
      </c>
      <c r="D95" s="2" t="s">
        <v>110</v>
      </c>
      <c r="E95" s="2" t="s">
        <v>112</v>
      </c>
      <c r="F95" s="2" t="s">
        <v>114</v>
      </c>
      <c r="G95" s="2" t="s">
        <v>110</v>
      </c>
    </row>
    <row r="96" spans="1:7" s="2" customFormat="1" x14ac:dyDescent="0.25">
      <c r="A96" s="1"/>
      <c r="B96" s="2" t="s">
        <v>108</v>
      </c>
      <c r="C96" s="2" t="s">
        <v>108</v>
      </c>
      <c r="D96" s="2" t="s">
        <v>111</v>
      </c>
      <c r="E96" s="2" t="s">
        <v>113</v>
      </c>
      <c r="F96" s="2" t="s">
        <v>115</v>
      </c>
      <c r="G96" s="2" t="s">
        <v>116</v>
      </c>
    </row>
    <row r="97" spans="1:7" x14ac:dyDescent="0.25">
      <c r="A97" s="3" t="s">
        <v>91</v>
      </c>
      <c r="B97" s="4">
        <v>3757</v>
      </c>
      <c r="C97" s="5">
        <v>328</v>
      </c>
      <c r="D97" s="6">
        <f t="shared" si="8"/>
        <v>0.25230769230769229</v>
      </c>
      <c r="E97" s="5">
        <v>17</v>
      </c>
      <c r="F97" s="7">
        <v>1300</v>
      </c>
      <c r="G97" s="6">
        <f t="shared" si="9"/>
        <v>0.34602076124567471</v>
      </c>
    </row>
    <row r="98" spans="1:7" x14ac:dyDescent="0.25">
      <c r="A98" s="8" t="s">
        <v>92</v>
      </c>
      <c r="B98" s="4">
        <v>2861</v>
      </c>
      <c r="C98" s="9">
        <v>141</v>
      </c>
      <c r="D98" s="6">
        <f t="shared" si="8"/>
        <v>0.1309192200557103</v>
      </c>
      <c r="E98" s="9">
        <v>36</v>
      </c>
      <c r="F98" s="11">
        <v>1077</v>
      </c>
      <c r="G98" s="6">
        <f t="shared" si="9"/>
        <v>0.37644180356518697</v>
      </c>
    </row>
    <row r="99" spans="1:7" x14ac:dyDescent="0.25">
      <c r="A99" s="3" t="s">
        <v>93</v>
      </c>
      <c r="B99" s="4">
        <v>2602</v>
      </c>
      <c r="C99" s="5">
        <v>360</v>
      </c>
      <c r="D99" s="6">
        <f>C99/F99</f>
        <v>0.27565084226646247</v>
      </c>
      <c r="E99" s="5">
        <v>16</v>
      </c>
      <c r="F99" s="7">
        <v>1306</v>
      </c>
      <c r="G99" s="6">
        <f>F99/B99</f>
        <v>0.50192159877017684</v>
      </c>
    </row>
    <row r="100" spans="1:7" x14ac:dyDescent="0.25">
      <c r="A100" s="8" t="s">
        <v>94</v>
      </c>
      <c r="B100" s="4">
        <v>1193</v>
      </c>
      <c r="C100" s="5">
        <v>44</v>
      </c>
      <c r="D100" s="10">
        <f>C100/F100</f>
        <v>0.14057507987220447</v>
      </c>
      <c r="E100" s="5">
        <v>5</v>
      </c>
      <c r="F100" s="9">
        <v>313</v>
      </c>
      <c r="G100" s="6">
        <f>F100/B100</f>
        <v>0.26236378876781224</v>
      </c>
    </row>
    <row r="101" spans="1:7" x14ac:dyDescent="0.25">
      <c r="A101" s="8" t="s">
        <v>95</v>
      </c>
      <c r="B101" s="4">
        <v>2820</v>
      </c>
      <c r="C101" s="9">
        <v>121</v>
      </c>
      <c r="D101" s="10">
        <f>C101/F101</f>
        <v>0.12384851586489252</v>
      </c>
      <c r="E101" s="9">
        <v>20</v>
      </c>
      <c r="F101" s="9">
        <v>977</v>
      </c>
      <c r="G101" s="6">
        <f>F101/B101</f>
        <v>0.34645390070921983</v>
      </c>
    </row>
    <row r="102" spans="1:7" x14ac:dyDescent="0.25">
      <c r="A102" s="3" t="s">
        <v>96</v>
      </c>
      <c r="B102" s="4">
        <v>16156</v>
      </c>
      <c r="C102" s="5">
        <v>204</v>
      </c>
      <c r="D102" s="6">
        <f t="shared" ref="D102:D111" si="10">C102/F102</f>
        <v>7.6091010816859386E-2</v>
      </c>
      <c r="E102" s="5">
        <v>90</v>
      </c>
      <c r="F102" s="7">
        <v>2681</v>
      </c>
      <c r="G102" s="6">
        <f t="shared" ref="G102:G111" si="11">F102/B102</f>
        <v>0.16594454072790293</v>
      </c>
    </row>
    <row r="103" spans="1:7" x14ac:dyDescent="0.25">
      <c r="A103" s="8" t="s">
        <v>97</v>
      </c>
      <c r="B103" s="4">
        <v>4883</v>
      </c>
      <c r="C103" s="5">
        <v>956</v>
      </c>
      <c r="D103" s="10">
        <f t="shared" si="10"/>
        <v>0.40303541315345698</v>
      </c>
      <c r="E103" s="5">
        <v>44</v>
      </c>
      <c r="F103" s="7">
        <v>2372</v>
      </c>
      <c r="G103" s="6">
        <f t="shared" si="11"/>
        <v>0.48576694654925251</v>
      </c>
    </row>
    <row r="104" spans="1:7" x14ac:dyDescent="0.25">
      <c r="A104" s="3" t="s">
        <v>98</v>
      </c>
      <c r="B104" s="4">
        <v>2137</v>
      </c>
      <c r="C104" s="5">
        <v>158</v>
      </c>
      <c r="D104" s="6">
        <f t="shared" si="10"/>
        <v>0.24270353302611367</v>
      </c>
      <c r="E104" s="5">
        <v>8</v>
      </c>
      <c r="F104" s="5">
        <v>651</v>
      </c>
      <c r="G104" s="6">
        <f t="shared" si="11"/>
        <v>0.30463266261113708</v>
      </c>
    </row>
    <row r="105" spans="1:7" x14ac:dyDescent="0.25">
      <c r="A105" s="3" t="s">
        <v>99</v>
      </c>
      <c r="B105" s="4">
        <v>4671</v>
      </c>
      <c r="C105" s="5">
        <v>256</v>
      </c>
      <c r="D105" s="6">
        <f t="shared" si="10"/>
        <v>0.13047910295616719</v>
      </c>
      <c r="E105" s="5">
        <v>67</v>
      </c>
      <c r="F105" s="7">
        <v>1962</v>
      </c>
      <c r="G105" s="6">
        <f t="shared" si="11"/>
        <v>0.42003853564547206</v>
      </c>
    </row>
    <row r="106" spans="1:7" x14ac:dyDescent="0.25">
      <c r="A106" s="3" t="s">
        <v>100</v>
      </c>
      <c r="B106" s="4">
        <v>924</v>
      </c>
      <c r="C106" s="5">
        <v>159</v>
      </c>
      <c r="D106" s="6">
        <f t="shared" si="10"/>
        <v>0.318</v>
      </c>
      <c r="E106" s="5">
        <v>15</v>
      </c>
      <c r="F106" s="5">
        <v>500</v>
      </c>
      <c r="G106" s="6">
        <f t="shared" si="11"/>
        <v>0.54112554112554112</v>
      </c>
    </row>
    <row r="107" spans="1:7" x14ac:dyDescent="0.25">
      <c r="A107" s="8" t="s">
        <v>101</v>
      </c>
      <c r="B107" s="4">
        <v>3319</v>
      </c>
      <c r="C107" s="5">
        <v>420</v>
      </c>
      <c r="D107" s="6">
        <f t="shared" si="10"/>
        <v>0.21683014971605577</v>
      </c>
      <c r="E107" s="9">
        <v>0</v>
      </c>
      <c r="F107" s="7">
        <v>1937</v>
      </c>
      <c r="G107" s="6">
        <f t="shared" si="11"/>
        <v>0.58360952094004215</v>
      </c>
    </row>
    <row r="108" spans="1:7" x14ac:dyDescent="0.25">
      <c r="A108" s="3" t="s">
        <v>102</v>
      </c>
      <c r="B108" s="4">
        <v>1391</v>
      </c>
      <c r="C108" s="5">
        <v>95</v>
      </c>
      <c r="D108" s="6">
        <f t="shared" si="10"/>
        <v>0.1437216338880484</v>
      </c>
      <c r="E108" s="5">
        <v>14</v>
      </c>
      <c r="F108" s="5">
        <v>661</v>
      </c>
      <c r="G108" s="6">
        <f t="shared" si="11"/>
        <v>0.47519769949676494</v>
      </c>
    </row>
    <row r="109" spans="1:7" x14ac:dyDescent="0.25">
      <c r="A109" s="3" t="s">
        <v>103</v>
      </c>
      <c r="B109" s="4">
        <v>4801</v>
      </c>
      <c r="C109" s="5">
        <v>430</v>
      </c>
      <c r="D109" s="6">
        <f t="shared" si="10"/>
        <v>0.21361152508693493</v>
      </c>
      <c r="E109" s="5">
        <v>51</v>
      </c>
      <c r="F109" s="7">
        <v>2013</v>
      </c>
      <c r="G109" s="6">
        <f t="shared" si="11"/>
        <v>0.41928764840658195</v>
      </c>
    </row>
    <row r="110" spans="1:7" x14ac:dyDescent="0.25">
      <c r="A110" s="3" t="s">
        <v>104</v>
      </c>
      <c r="B110" s="4">
        <v>2203</v>
      </c>
      <c r="C110" s="5">
        <v>161</v>
      </c>
      <c r="D110" s="6">
        <f t="shared" si="10"/>
        <v>0.19008264462809918</v>
      </c>
      <c r="E110" s="5">
        <v>9</v>
      </c>
      <c r="F110" s="5">
        <v>847</v>
      </c>
      <c r="G110" s="6">
        <f t="shared" si="11"/>
        <v>0.38447571493418065</v>
      </c>
    </row>
    <row r="111" spans="1:7" x14ac:dyDescent="0.25">
      <c r="A111" s="3" t="s">
        <v>105</v>
      </c>
      <c r="B111" s="4">
        <v>75203</v>
      </c>
      <c r="C111" s="7">
        <v>5086</v>
      </c>
      <c r="D111" s="6">
        <f t="shared" si="10"/>
        <v>0.31633287722353526</v>
      </c>
      <c r="E111" s="5">
        <v>441</v>
      </c>
      <c r="F111" s="7">
        <v>16078</v>
      </c>
      <c r="G111" s="6">
        <f t="shared" si="11"/>
        <v>0.21379466244697684</v>
      </c>
    </row>
    <row r="112" spans="1:7" x14ac:dyDescent="0.25">
      <c r="A112" s="12"/>
      <c r="B112" s="4"/>
    </row>
    <row r="113" spans="1:7" x14ac:dyDescent="0.25">
      <c r="A113" s="13" t="s">
        <v>1</v>
      </c>
      <c r="B113" s="4">
        <f>SUM(B3:B111)</f>
        <v>1749640</v>
      </c>
      <c r="C113" s="4">
        <f>SUM(C3:C111)</f>
        <v>85343</v>
      </c>
      <c r="D113" s="6">
        <f>C113/F113</f>
        <v>0.21149004292100751</v>
      </c>
      <c r="E113" s="4">
        <f>SUM(E3:E111)</f>
        <v>9032</v>
      </c>
      <c r="F113" s="4">
        <f>SUM(F3:F111)</f>
        <v>403532</v>
      </c>
      <c r="G113" s="6">
        <f>F113/B113</f>
        <v>0.23063715964426967</v>
      </c>
    </row>
  </sheetData>
  <printOptions gridLines="1"/>
  <pageMargins left="0.45" right="0.45" top="0.75" bottom="0.75" header="0.3" footer="0.3"/>
  <pageSetup orientation="portrait" r:id="rId1"/>
  <headerFooter>
    <oddHeader>&amp;C&amp;"Times New Roman,Bold"&amp;10OFFICE OF THE KANSAS SECRETARY OF STATE
&amp;"Calibri,Regular"&amp;12 2016 PRIMARY ELECTION - UNOFFICIAL TURNOUT RESULTS&amp;R&amp;"-,Italic"&amp;8REV. 08.04.2016 BAC</oddHeader>
  </headerFooter>
  <ignoredErrors>
    <ignoredError sqref="D1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Kansas 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S. Huang</dc:creator>
  <cp:lastModifiedBy>Trevor Eisenbarth</cp:lastModifiedBy>
  <cp:lastPrinted>2016-08-04T16:41:35Z</cp:lastPrinted>
  <dcterms:created xsi:type="dcterms:W3CDTF">2016-07-26T15:58:16Z</dcterms:created>
  <dcterms:modified xsi:type="dcterms:W3CDTF">2016-08-04T17:44:20Z</dcterms:modified>
</cp:coreProperties>
</file>